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Grants\Title II - Juvenile Justice\3-Year Plan\2024-2026 Plan\"/>
    </mc:Choice>
  </mc:AlternateContent>
  <xr:revisionPtr revIDLastSave="0" documentId="8_{6BBCF83A-1666-433F-8194-500A36EDF80E}" xr6:coauthVersionLast="47" xr6:coauthVersionMax="47" xr10:uidLastSave="{00000000-0000-0000-0000-000000000000}"/>
  <bookViews>
    <workbookView xWindow="23604" yWindow="168" windowWidth="21600" windowHeight="11388" xr2:uid="{B22E869B-DA22-4776-9693-4D4846F01E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C54" i="1"/>
  <c r="C36" i="1"/>
  <c r="C27" i="1"/>
  <c r="O54" i="1"/>
  <c r="N54" i="1"/>
  <c r="M54" i="1"/>
  <c r="L54" i="1"/>
  <c r="J54" i="1"/>
  <c r="I54" i="1"/>
  <c r="G54" i="1"/>
  <c r="F54" i="1"/>
  <c r="D54" i="1"/>
  <c r="K52" i="1"/>
  <c r="H52" i="1"/>
  <c r="K51" i="1"/>
  <c r="H51" i="1"/>
  <c r="E51" i="1"/>
  <c r="K50" i="1"/>
  <c r="H50" i="1"/>
  <c r="E50" i="1"/>
  <c r="K49" i="1"/>
  <c r="H49" i="1"/>
  <c r="E49" i="1"/>
  <c r="E48" i="1"/>
  <c r="K47" i="1"/>
  <c r="H47" i="1"/>
  <c r="E47" i="1"/>
  <c r="O36" i="1"/>
  <c r="N36" i="1"/>
  <c r="M36" i="1"/>
  <c r="L36" i="1"/>
  <c r="J36" i="1"/>
  <c r="I36" i="1"/>
  <c r="G36" i="1"/>
  <c r="F36" i="1"/>
  <c r="D36" i="1"/>
  <c r="K35" i="1"/>
  <c r="H35" i="1"/>
  <c r="K34" i="1"/>
  <c r="H34" i="1"/>
  <c r="K33" i="1"/>
  <c r="H33" i="1"/>
  <c r="E33" i="1"/>
  <c r="K32" i="1"/>
  <c r="H32" i="1"/>
  <c r="E32" i="1"/>
  <c r="K31" i="1"/>
  <c r="H31" i="1"/>
  <c r="E31" i="1"/>
  <c r="K30" i="1"/>
  <c r="H30" i="1"/>
  <c r="E30" i="1"/>
  <c r="K29" i="1"/>
  <c r="H29" i="1"/>
  <c r="E29" i="1"/>
  <c r="O27" i="1"/>
  <c r="N27" i="1"/>
  <c r="M27" i="1"/>
  <c r="L27" i="1"/>
  <c r="J27" i="1"/>
  <c r="I27" i="1"/>
  <c r="G27" i="1"/>
  <c r="F27" i="1"/>
  <c r="D27" i="1"/>
  <c r="K25" i="1"/>
  <c r="H25" i="1"/>
  <c r="K24" i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O75" i="1"/>
  <c r="N75" i="1"/>
  <c r="M75" i="1"/>
  <c r="L75" i="1"/>
  <c r="J75" i="1"/>
  <c r="I75" i="1"/>
  <c r="G75" i="1"/>
  <c r="F75" i="1"/>
  <c r="D75" i="1"/>
  <c r="H74" i="1"/>
  <c r="K73" i="1"/>
  <c r="H73" i="1"/>
  <c r="K72" i="1"/>
  <c r="H72" i="1"/>
  <c r="E72" i="1"/>
  <c r="K71" i="1"/>
  <c r="H71" i="1"/>
  <c r="E71" i="1"/>
  <c r="K70" i="1"/>
  <c r="H70" i="1"/>
  <c r="E70" i="1"/>
  <c r="K69" i="1"/>
  <c r="H69" i="1"/>
  <c r="E69" i="1"/>
  <c r="K68" i="1"/>
  <c r="H68" i="1"/>
  <c r="E68" i="1"/>
  <c r="O18" i="1"/>
  <c r="N18" i="1"/>
  <c r="M18" i="1"/>
  <c r="L18" i="1"/>
  <c r="J18" i="1"/>
  <c r="I18" i="1"/>
  <c r="G18" i="1"/>
  <c r="F18" i="1"/>
  <c r="D18" i="1"/>
  <c r="C18" i="1"/>
  <c r="K16" i="1"/>
  <c r="H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O63" i="1"/>
  <c r="N63" i="1"/>
  <c r="M63" i="1"/>
  <c r="L63" i="1"/>
  <c r="J63" i="1"/>
  <c r="I63" i="1"/>
  <c r="G63" i="1"/>
  <c r="F63" i="1"/>
  <c r="D63" i="1"/>
  <c r="K62" i="1" s="1"/>
  <c r="C63" i="1"/>
  <c r="H62" i="1"/>
  <c r="K61" i="1"/>
  <c r="H61" i="1"/>
  <c r="K60" i="1"/>
  <c r="H60" i="1"/>
  <c r="E60" i="1"/>
  <c r="K59" i="1"/>
  <c r="H59" i="1"/>
  <c r="E59" i="1"/>
  <c r="K58" i="1"/>
  <c r="H58" i="1"/>
  <c r="E58" i="1"/>
  <c r="K57" i="1"/>
  <c r="H57" i="1"/>
  <c r="E57" i="1"/>
  <c r="K56" i="1"/>
  <c r="H56" i="1"/>
  <c r="E56" i="1"/>
  <c r="O45" i="1"/>
  <c r="N45" i="1"/>
  <c r="M45" i="1"/>
  <c r="L45" i="1"/>
  <c r="J45" i="1"/>
  <c r="I45" i="1"/>
  <c r="G45" i="1"/>
  <c r="F45" i="1"/>
  <c r="D45" i="1"/>
  <c r="C45" i="1"/>
  <c r="K44" i="1"/>
  <c r="H44" i="1"/>
  <c r="K43" i="1"/>
  <c r="H43" i="1"/>
  <c r="K42" i="1"/>
  <c r="H42" i="1"/>
  <c r="E42" i="1"/>
  <c r="K41" i="1"/>
  <c r="H41" i="1"/>
  <c r="E41" i="1"/>
  <c r="K40" i="1"/>
  <c r="H40" i="1"/>
  <c r="E40" i="1"/>
  <c r="K39" i="1"/>
  <c r="H39" i="1"/>
  <c r="E39" i="1"/>
  <c r="K38" i="1"/>
  <c r="H38" i="1"/>
  <c r="E38" i="1"/>
  <c r="O9" i="1"/>
  <c r="N9" i="1"/>
  <c r="M9" i="1"/>
  <c r="L9" i="1"/>
  <c r="J9" i="1"/>
  <c r="I9" i="1"/>
  <c r="G9" i="1"/>
  <c r="F9" i="1"/>
  <c r="D9" i="1"/>
  <c r="C9" i="1"/>
  <c r="K8" i="1"/>
  <c r="H8" i="1"/>
  <c r="K7" i="1"/>
  <c r="H7" i="1"/>
  <c r="K6" i="1"/>
  <c r="H6" i="1"/>
  <c r="E6" i="1"/>
  <c r="K5" i="1"/>
  <c r="H5" i="1"/>
  <c r="E5" i="1"/>
  <c r="K4" i="1"/>
  <c r="H4" i="1"/>
  <c r="E4" i="1"/>
  <c r="K3" i="1"/>
  <c r="H3" i="1"/>
  <c r="E3" i="1"/>
  <c r="K2" i="1"/>
  <c r="H2" i="1"/>
  <c r="E2" i="1"/>
  <c r="H54" i="1" l="1"/>
  <c r="H36" i="1"/>
  <c r="K54" i="1"/>
  <c r="K36" i="1"/>
  <c r="E36" i="1"/>
  <c r="E54" i="1"/>
  <c r="K27" i="1"/>
  <c r="H27" i="1"/>
  <c r="E27" i="1"/>
  <c r="K75" i="1"/>
  <c r="E75" i="1"/>
  <c r="H75" i="1"/>
  <c r="K74" i="1"/>
  <c r="E9" i="1"/>
  <c r="K18" i="1"/>
  <c r="E63" i="1"/>
  <c r="H63" i="1"/>
  <c r="E45" i="1"/>
  <c r="K63" i="1"/>
  <c r="H9" i="1"/>
  <c r="K9" i="1"/>
  <c r="K45" i="1"/>
  <c r="E18" i="1"/>
  <c r="H18" i="1"/>
  <c r="H45" i="1"/>
</calcChain>
</file>

<file path=xl/sharedStrings.xml><?xml version="1.0" encoding="utf-8"?>
<sst xmlns="http://schemas.openxmlformats.org/spreadsheetml/2006/main" count="103" uniqueCount="40">
  <si>
    <t>County</t>
  </si>
  <si>
    <t>Race/Ethnicity</t>
  </si>
  <si>
    <t xml:space="preserve"> Youth Referred 
for Delinquent Offenses (Unduplicated)</t>
  </si>
  <si>
    <t>Total Referrals</t>
  </si>
  <si>
    <t>Youth Diverted (Unduplicated)</t>
  </si>
  <si>
    <t>Total Diversions</t>
  </si>
  <si>
    <t>Youth Detained (Unduplicated)</t>
  </si>
  <si>
    <t>Total Detentions</t>
  </si>
  <si>
    <t>Cascade</t>
  </si>
  <si>
    <t>American Indian or Alaska Native</t>
  </si>
  <si>
    <t>Asian</t>
  </si>
  <si>
    <t>Black or African American</t>
  </si>
  <si>
    <t>Caucasian</t>
  </si>
  <si>
    <t>Hispanic or Latino</t>
  </si>
  <si>
    <t>Multiracial</t>
  </si>
  <si>
    <t>no data</t>
  </si>
  <si>
    <t>Unknown</t>
  </si>
  <si>
    <t>Cascade Total</t>
  </si>
  <si>
    <t>Missoula</t>
  </si>
  <si>
    <t>Hispanic</t>
  </si>
  <si>
    <t>Missoula Total</t>
  </si>
  <si>
    <t>Yellowstone</t>
  </si>
  <si>
    <t>Yellowstone Total</t>
  </si>
  <si>
    <t>Flathead</t>
  </si>
  <si>
    <t>Flathead Total</t>
  </si>
  <si>
    <t>Gallatin</t>
  </si>
  <si>
    <t>Gallatin Total</t>
  </si>
  <si>
    <t>Lewis and Clark</t>
  </si>
  <si>
    <t>Lewis and Clark Total</t>
  </si>
  <si>
    <t>Percent Diverted    (out of those referred)</t>
  </si>
  <si>
    <t>Silver Bow</t>
  </si>
  <si>
    <t>Silver Bow Total</t>
  </si>
  <si>
    <t>Montana Total</t>
  </si>
  <si>
    <t>Statewide Youth Court Data 2023 (All Offenses)</t>
  </si>
  <si>
    <t>Percent Referred       (Out of Total Population)</t>
  </si>
  <si>
    <t>Percent Detained     (Out of those referred)</t>
  </si>
  <si>
    <t>Youth Placed in a Correctional Facility (Unduplicated)</t>
  </si>
  <si>
    <t>Total Correctional Placements (Duplicated)</t>
  </si>
  <si>
    <t>Youth Charged as Adults (Unduplicated)</t>
  </si>
  <si>
    <t>Total Population of Youth Ages 10-17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</si>
</sst>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0" xfId="0" applyFont="1"/>
    <xf numFmtId="0" fontId="4" fillId="2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164" fontId="3" fillId="2" borderId="1" xfId="1" applyNumberFormat="1" applyFont="1" applyFill="1" applyBorder="1"/>
    <xf numFmtId="0" fontId="4" fillId="3" borderId="1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/>
    <xf numFmtId="164" fontId="3" fillId="3" borderId="1" xfId="1" applyNumberFormat="1" applyFont="1" applyFill="1" applyBorder="1"/>
    <xf numFmtId="3" fontId="4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/>
    <xf numFmtId="0" fontId="4" fillId="3" borderId="1" xfId="0" applyFont="1" applyFill="1" applyBorder="1" applyAlignment="1">
      <alignment wrapText="1"/>
    </xf>
    <xf numFmtId="164" fontId="4" fillId="3" borderId="1" xfId="1" applyNumberFormat="1" applyFont="1" applyFill="1" applyBorder="1"/>
    <xf numFmtId="164" fontId="3" fillId="0" borderId="0" xfId="0" applyNumberFormat="1" applyFont="1"/>
    <xf numFmtId="0" fontId="4" fillId="3" borderId="1" xfId="0" applyFont="1" applyFill="1" applyBorder="1" applyAlignment="1">
      <alignment horizontal="right"/>
    </xf>
    <xf numFmtId="164" fontId="3" fillId="2" borderId="1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3" fillId="0" borderId="0" xfId="0" applyFont="1" applyFill="1"/>
    <xf numFmtId="0" fontId="3" fillId="2" borderId="0" xfId="0" applyFont="1" applyFill="1"/>
    <xf numFmtId="10" fontId="3" fillId="3" borderId="1" xfId="0" applyNumberFormat="1" applyFont="1" applyFill="1" applyBorder="1"/>
    <xf numFmtId="0" fontId="3" fillId="3" borderId="0" xfId="0" applyFont="1" applyFill="1"/>
    <xf numFmtId="10" fontId="3" fillId="2" borderId="1" xfId="0" applyNumberFormat="1" applyFont="1" applyFill="1" applyBorder="1"/>
    <xf numFmtId="9" fontId="3" fillId="2" borderId="1" xfId="0" applyNumberFormat="1" applyFont="1" applyFill="1" applyBorder="1"/>
    <xf numFmtId="9" fontId="3" fillId="3" borderId="1" xfId="0" applyNumberFormat="1" applyFont="1" applyFill="1" applyBorder="1"/>
    <xf numFmtId="3" fontId="4" fillId="2" borderId="1" xfId="0" applyNumberFormat="1" applyFont="1" applyFill="1" applyBorder="1" applyAlignment="1">
      <alignment horizontal="right"/>
    </xf>
    <xf numFmtId="10" fontId="4" fillId="2" borderId="1" xfId="0" applyNumberFormat="1" applyFont="1" applyFill="1" applyBorder="1"/>
    <xf numFmtId="9" fontId="4" fillId="2" borderId="1" xfId="0" applyNumberFormat="1" applyFont="1" applyFill="1" applyBorder="1"/>
    <xf numFmtId="164" fontId="4" fillId="2" borderId="1" xfId="1" applyNumberFormat="1" applyFont="1" applyFill="1" applyBorder="1"/>
    <xf numFmtId="0" fontId="2" fillId="0" borderId="1" xfId="0" applyFont="1" applyBorder="1" applyAlignment="1"/>
    <xf numFmtId="0" fontId="4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DF27A-8DD5-42E5-BB53-2308011833F6}">
  <dimension ref="A1:AC75"/>
  <sheetViews>
    <sheetView tabSelected="1" workbookViewId="0"/>
  </sheetViews>
  <sheetFormatPr defaultColWidth="9.125" defaultRowHeight="15"/>
  <cols>
    <col min="1" max="1" width="20.125" style="4" bestFit="1" customWidth="1"/>
    <col min="2" max="2" width="31" style="4" bestFit="1" customWidth="1"/>
    <col min="3" max="3" width="19.75" style="4" customWidth="1"/>
    <col min="4" max="4" width="23.75" style="4" customWidth="1"/>
    <col min="5" max="5" width="22.75" style="4" customWidth="1"/>
    <col min="6" max="6" width="15" style="4" customWidth="1"/>
    <col min="7" max="7" width="15.375" style="4" customWidth="1"/>
    <col min="8" max="8" width="21" style="4" customWidth="1"/>
    <col min="9" max="9" width="15.75" style="4" customWidth="1"/>
    <col min="10" max="10" width="15.125" style="4" customWidth="1"/>
    <col min="11" max="11" width="22" style="4" customWidth="1"/>
    <col min="12" max="12" width="16.25" style="4" customWidth="1"/>
    <col min="13" max="13" width="19.75" style="4" customWidth="1"/>
    <col min="14" max="14" width="19.125" style="4" customWidth="1"/>
    <col min="15" max="15" width="16.25" style="4" customWidth="1"/>
    <col min="16" max="16384" width="9.125" style="4"/>
  </cols>
  <sheetData>
    <row r="1" spans="1:15" ht="45">
      <c r="A1" s="1" t="s">
        <v>0</v>
      </c>
      <c r="B1" s="1" t="s">
        <v>1</v>
      </c>
      <c r="C1" s="2" t="s">
        <v>39</v>
      </c>
      <c r="D1" s="2" t="s">
        <v>2</v>
      </c>
      <c r="E1" s="2" t="s">
        <v>34</v>
      </c>
      <c r="F1" s="39" t="s">
        <v>3</v>
      </c>
      <c r="G1" s="2" t="s">
        <v>4</v>
      </c>
      <c r="H1" s="2" t="s">
        <v>29</v>
      </c>
      <c r="I1" s="39" t="s">
        <v>5</v>
      </c>
      <c r="J1" s="3" t="s">
        <v>6</v>
      </c>
      <c r="K1" s="2" t="s">
        <v>35</v>
      </c>
      <c r="L1" s="39" t="s">
        <v>7</v>
      </c>
      <c r="M1" s="2" t="s">
        <v>36</v>
      </c>
      <c r="N1" s="2" t="s">
        <v>37</v>
      </c>
      <c r="O1" s="2" t="s">
        <v>38</v>
      </c>
    </row>
    <row r="2" spans="1:15">
      <c r="A2" s="5" t="s">
        <v>8</v>
      </c>
      <c r="B2" s="6" t="s">
        <v>9</v>
      </c>
      <c r="C2" s="7">
        <v>532</v>
      </c>
      <c r="D2" s="8">
        <v>113</v>
      </c>
      <c r="E2" s="9">
        <f>D2/C2</f>
        <v>0.21240601503759399</v>
      </c>
      <c r="F2" s="6">
        <v>236</v>
      </c>
      <c r="G2" s="6">
        <v>103</v>
      </c>
      <c r="H2" s="10">
        <f t="shared" ref="H2:H9" si="0">G2/D2</f>
        <v>0.91150442477876104</v>
      </c>
      <c r="I2" s="6">
        <v>183</v>
      </c>
      <c r="J2" s="6">
        <v>38</v>
      </c>
      <c r="K2" s="11">
        <f t="shared" ref="K2:K9" si="1">J2/D2</f>
        <v>0.33628318584070799</v>
      </c>
      <c r="L2" s="6">
        <v>61</v>
      </c>
      <c r="M2" s="6">
        <v>2</v>
      </c>
      <c r="N2" s="6">
        <v>3</v>
      </c>
      <c r="O2" s="6">
        <v>0</v>
      </c>
    </row>
    <row r="3" spans="1:15">
      <c r="A3" s="12"/>
      <c r="B3" s="13" t="s">
        <v>10</v>
      </c>
      <c r="C3" s="14">
        <v>112</v>
      </c>
      <c r="D3" s="15">
        <v>2</v>
      </c>
      <c r="E3" s="16">
        <f>D3/C3</f>
        <v>1.7857142857142856E-2</v>
      </c>
      <c r="F3" s="13">
        <v>2</v>
      </c>
      <c r="G3" s="13">
        <v>2</v>
      </c>
      <c r="H3" s="17">
        <f t="shared" si="0"/>
        <v>1</v>
      </c>
      <c r="I3" s="13">
        <v>2</v>
      </c>
      <c r="J3" s="13">
        <v>0</v>
      </c>
      <c r="K3" s="18">
        <f t="shared" si="1"/>
        <v>0</v>
      </c>
      <c r="L3" s="13">
        <v>0</v>
      </c>
      <c r="M3" s="13">
        <v>0</v>
      </c>
      <c r="N3" s="13">
        <v>0</v>
      </c>
      <c r="O3" s="13">
        <v>0</v>
      </c>
    </row>
    <row r="4" spans="1:15">
      <c r="A4" s="5"/>
      <c r="B4" s="6" t="s">
        <v>11</v>
      </c>
      <c r="C4" s="7">
        <v>205</v>
      </c>
      <c r="D4" s="8">
        <v>10</v>
      </c>
      <c r="E4" s="9">
        <f>D4/C4</f>
        <v>4.878048780487805E-2</v>
      </c>
      <c r="F4" s="6">
        <v>31</v>
      </c>
      <c r="G4" s="6">
        <v>9</v>
      </c>
      <c r="H4" s="10">
        <f t="shared" si="0"/>
        <v>0.9</v>
      </c>
      <c r="I4" s="6">
        <v>25</v>
      </c>
      <c r="J4" s="6">
        <v>6</v>
      </c>
      <c r="K4" s="11">
        <f t="shared" si="1"/>
        <v>0.6</v>
      </c>
      <c r="L4" s="6">
        <v>9</v>
      </c>
      <c r="M4" s="6">
        <v>0</v>
      </c>
      <c r="N4" s="6">
        <v>0</v>
      </c>
      <c r="O4" s="6">
        <v>0</v>
      </c>
    </row>
    <row r="5" spans="1:15">
      <c r="A5" s="12"/>
      <c r="B5" s="13" t="s">
        <v>12</v>
      </c>
      <c r="C5" s="14">
        <v>6531</v>
      </c>
      <c r="D5" s="15">
        <v>221</v>
      </c>
      <c r="E5" s="16">
        <f>D5/C5</f>
        <v>3.3838615832184962E-2</v>
      </c>
      <c r="F5" s="13">
        <v>304</v>
      </c>
      <c r="G5" s="13">
        <v>212</v>
      </c>
      <c r="H5" s="17">
        <f t="shared" si="0"/>
        <v>0.95927601809954754</v>
      </c>
      <c r="I5" s="13">
        <v>270</v>
      </c>
      <c r="J5" s="13">
        <v>63</v>
      </c>
      <c r="K5" s="18">
        <f t="shared" si="1"/>
        <v>0.28506787330316741</v>
      </c>
      <c r="L5" s="13">
        <v>95</v>
      </c>
      <c r="M5" s="13">
        <v>3</v>
      </c>
      <c r="N5" s="13">
        <v>6</v>
      </c>
      <c r="O5" s="13">
        <v>0</v>
      </c>
    </row>
    <row r="6" spans="1:15">
      <c r="A6" s="5"/>
      <c r="B6" s="6" t="s">
        <v>13</v>
      </c>
      <c r="C6" s="8">
        <v>503</v>
      </c>
      <c r="D6" s="8">
        <v>3</v>
      </c>
      <c r="E6" s="9">
        <f>D6/C6</f>
        <v>5.9642147117296221E-3</v>
      </c>
      <c r="F6" s="6">
        <v>3</v>
      </c>
      <c r="G6" s="6">
        <v>3</v>
      </c>
      <c r="H6" s="10">
        <f t="shared" si="0"/>
        <v>1</v>
      </c>
      <c r="I6" s="6">
        <v>3</v>
      </c>
      <c r="J6" s="6">
        <v>2</v>
      </c>
      <c r="K6" s="11">
        <f t="shared" si="1"/>
        <v>0.66666666666666663</v>
      </c>
      <c r="L6" s="6">
        <v>2</v>
      </c>
      <c r="M6" s="6">
        <v>0</v>
      </c>
      <c r="N6" s="6">
        <v>0</v>
      </c>
      <c r="O6" s="6">
        <v>0</v>
      </c>
    </row>
    <row r="7" spans="1:15">
      <c r="A7" s="12"/>
      <c r="B7" s="13" t="s">
        <v>14</v>
      </c>
      <c r="C7" s="15" t="s">
        <v>15</v>
      </c>
      <c r="D7" s="15">
        <v>46</v>
      </c>
      <c r="E7" s="16"/>
      <c r="F7" s="13">
        <v>79</v>
      </c>
      <c r="G7" s="13">
        <v>44</v>
      </c>
      <c r="H7" s="17">
        <f t="shared" si="0"/>
        <v>0.95652173913043481</v>
      </c>
      <c r="I7" s="13">
        <v>61</v>
      </c>
      <c r="J7" s="13">
        <v>12</v>
      </c>
      <c r="K7" s="18">
        <f t="shared" si="1"/>
        <v>0.2608695652173913</v>
      </c>
      <c r="L7" s="13">
        <v>17</v>
      </c>
      <c r="M7" s="13">
        <v>0</v>
      </c>
      <c r="N7" s="13">
        <v>0</v>
      </c>
      <c r="O7" s="13">
        <v>0</v>
      </c>
    </row>
    <row r="8" spans="1:15">
      <c r="A8" s="5"/>
      <c r="B8" s="6" t="s">
        <v>16</v>
      </c>
      <c r="C8" s="8" t="s">
        <v>15</v>
      </c>
      <c r="D8" s="8">
        <v>1</v>
      </c>
      <c r="E8" s="9"/>
      <c r="F8" s="6">
        <v>1</v>
      </c>
      <c r="G8" s="6">
        <v>1</v>
      </c>
      <c r="H8" s="10">
        <f t="shared" si="0"/>
        <v>1</v>
      </c>
      <c r="I8" s="6">
        <v>1</v>
      </c>
      <c r="J8" s="6">
        <v>0</v>
      </c>
      <c r="K8" s="11">
        <f t="shared" si="1"/>
        <v>0</v>
      </c>
      <c r="L8" s="6">
        <v>0</v>
      </c>
      <c r="M8" s="6">
        <v>0</v>
      </c>
      <c r="N8" s="6">
        <v>0</v>
      </c>
      <c r="O8" s="6">
        <v>0</v>
      </c>
    </row>
    <row r="9" spans="1:15">
      <c r="A9" s="12" t="s">
        <v>17</v>
      </c>
      <c r="B9" s="12"/>
      <c r="C9" s="19">
        <f>SUM(C2:C6)</f>
        <v>7883</v>
      </c>
      <c r="D9" s="12">
        <f t="shared" ref="D9:L9" si="2">SUM(D2:D8)</f>
        <v>396</v>
      </c>
      <c r="E9" s="20">
        <f>D9/C9</f>
        <v>5.0234682227578334E-2</v>
      </c>
      <c r="F9" s="12">
        <f t="shared" si="2"/>
        <v>656</v>
      </c>
      <c r="G9" s="12">
        <f t="shared" si="2"/>
        <v>374</v>
      </c>
      <c r="H9" s="20">
        <f t="shared" si="0"/>
        <v>0.94444444444444442</v>
      </c>
      <c r="I9" s="21">
        <f t="shared" si="2"/>
        <v>545</v>
      </c>
      <c r="J9" s="12">
        <f t="shared" si="2"/>
        <v>121</v>
      </c>
      <c r="K9" s="22">
        <f t="shared" si="1"/>
        <v>0.30555555555555558</v>
      </c>
      <c r="L9" s="12">
        <f t="shared" si="2"/>
        <v>184</v>
      </c>
      <c r="M9" s="12">
        <f>SUM(M2:M8)</f>
        <v>5</v>
      </c>
      <c r="N9" s="12">
        <f>SUM(N2:N8)</f>
        <v>9</v>
      </c>
      <c r="O9" s="12">
        <f>SUM(O2:O8)</f>
        <v>0</v>
      </c>
    </row>
    <row r="10" spans="1:15">
      <c r="E10" s="23"/>
      <c r="H10" s="23"/>
      <c r="K10" s="23"/>
    </row>
    <row r="11" spans="1:15">
      <c r="A11" s="5" t="s">
        <v>23</v>
      </c>
      <c r="B11" s="6" t="s">
        <v>9</v>
      </c>
      <c r="C11" s="8">
        <v>193</v>
      </c>
      <c r="D11" s="6">
        <v>6</v>
      </c>
      <c r="E11" s="10">
        <f>D11/C11</f>
        <v>3.1088082901554404E-2</v>
      </c>
      <c r="F11" s="6">
        <v>9</v>
      </c>
      <c r="G11" s="6">
        <v>6</v>
      </c>
      <c r="H11" s="10">
        <f t="shared" ref="H11:H18" si="3">G11/D11</f>
        <v>1</v>
      </c>
      <c r="I11" s="6">
        <v>9</v>
      </c>
      <c r="J11" s="6">
        <v>1</v>
      </c>
      <c r="K11" s="11">
        <f t="shared" ref="K11:K18" si="4">J11/D11</f>
        <v>0.16666666666666666</v>
      </c>
      <c r="L11" s="6">
        <v>1</v>
      </c>
      <c r="M11" s="6">
        <v>0</v>
      </c>
      <c r="N11" s="6">
        <v>0</v>
      </c>
      <c r="O11" s="6">
        <v>0</v>
      </c>
    </row>
    <row r="12" spans="1:15">
      <c r="A12" s="12"/>
      <c r="B12" s="13" t="s">
        <v>10</v>
      </c>
      <c r="C12" s="15">
        <v>182</v>
      </c>
      <c r="D12" s="13">
        <v>1</v>
      </c>
      <c r="E12" s="17">
        <f>D12/C12</f>
        <v>5.4945054945054949E-3</v>
      </c>
      <c r="F12" s="13">
        <v>1</v>
      </c>
      <c r="G12" s="13">
        <v>1</v>
      </c>
      <c r="H12" s="17">
        <f t="shared" si="3"/>
        <v>1</v>
      </c>
      <c r="I12" s="13">
        <v>1</v>
      </c>
      <c r="J12" s="13">
        <v>0</v>
      </c>
      <c r="K12" s="18">
        <f t="shared" si="4"/>
        <v>0</v>
      </c>
      <c r="L12" s="13">
        <v>0</v>
      </c>
      <c r="M12" s="13">
        <v>0</v>
      </c>
      <c r="N12" s="13">
        <v>0</v>
      </c>
      <c r="O12" s="13">
        <v>0</v>
      </c>
    </row>
    <row r="13" spans="1:15">
      <c r="A13" s="5"/>
      <c r="B13" s="6" t="s">
        <v>11</v>
      </c>
      <c r="C13" s="8">
        <v>99</v>
      </c>
      <c r="D13" s="6">
        <v>2</v>
      </c>
      <c r="E13" s="10">
        <f>D13/C13</f>
        <v>2.0202020202020204E-2</v>
      </c>
      <c r="F13" s="6">
        <v>2</v>
      </c>
      <c r="G13" s="6">
        <v>2</v>
      </c>
      <c r="H13" s="10">
        <f t="shared" si="3"/>
        <v>1</v>
      </c>
      <c r="I13" s="6">
        <v>2</v>
      </c>
      <c r="J13" s="6">
        <v>0</v>
      </c>
      <c r="K13" s="11">
        <f t="shared" si="4"/>
        <v>0</v>
      </c>
      <c r="L13" s="6">
        <v>0</v>
      </c>
      <c r="M13" s="6">
        <v>0</v>
      </c>
      <c r="N13" s="6">
        <v>0</v>
      </c>
      <c r="O13" s="6">
        <v>0</v>
      </c>
    </row>
    <row r="14" spans="1:15">
      <c r="A14" s="12"/>
      <c r="B14" s="13" t="s">
        <v>12</v>
      </c>
      <c r="C14" s="15">
        <v>9615</v>
      </c>
      <c r="D14" s="13">
        <v>157</v>
      </c>
      <c r="E14" s="17">
        <f>D14/C14</f>
        <v>1.6328653146125846E-2</v>
      </c>
      <c r="F14" s="13">
        <v>193</v>
      </c>
      <c r="G14" s="13">
        <v>139</v>
      </c>
      <c r="H14" s="17">
        <f t="shared" si="3"/>
        <v>0.88535031847133761</v>
      </c>
      <c r="I14" s="13">
        <v>164</v>
      </c>
      <c r="J14" s="13">
        <v>23</v>
      </c>
      <c r="K14" s="18">
        <f t="shared" si="4"/>
        <v>0.1464968152866242</v>
      </c>
      <c r="L14" s="13">
        <v>25</v>
      </c>
      <c r="M14" s="13">
        <v>2</v>
      </c>
      <c r="N14" s="13">
        <v>4</v>
      </c>
      <c r="O14" s="13">
        <v>2</v>
      </c>
    </row>
    <row r="15" spans="1:15">
      <c r="A15" s="5"/>
      <c r="B15" s="6" t="s">
        <v>13</v>
      </c>
      <c r="C15" s="8">
        <v>434</v>
      </c>
      <c r="D15" s="6">
        <v>3</v>
      </c>
      <c r="E15" s="10">
        <f>D15/C15</f>
        <v>6.9124423963133645E-3</v>
      </c>
      <c r="F15" s="6">
        <v>6</v>
      </c>
      <c r="G15" s="6">
        <v>3</v>
      </c>
      <c r="H15" s="10">
        <f t="shared" si="3"/>
        <v>1</v>
      </c>
      <c r="I15" s="6">
        <v>6</v>
      </c>
      <c r="J15" s="6">
        <v>0</v>
      </c>
      <c r="K15" s="11">
        <f t="shared" si="4"/>
        <v>0</v>
      </c>
      <c r="L15" s="6">
        <v>0</v>
      </c>
      <c r="M15" s="6">
        <v>0</v>
      </c>
      <c r="N15" s="6">
        <v>0</v>
      </c>
      <c r="O15" s="6">
        <v>0</v>
      </c>
    </row>
    <row r="16" spans="1:15">
      <c r="A16" s="12"/>
      <c r="B16" s="13" t="s">
        <v>14</v>
      </c>
      <c r="C16" s="15" t="s">
        <v>15</v>
      </c>
      <c r="D16" s="13">
        <v>7</v>
      </c>
      <c r="E16" s="17"/>
      <c r="F16" s="13">
        <v>7</v>
      </c>
      <c r="G16" s="13">
        <v>6</v>
      </c>
      <c r="H16" s="17">
        <f t="shared" si="3"/>
        <v>0.8571428571428571</v>
      </c>
      <c r="I16" s="13">
        <v>6</v>
      </c>
      <c r="J16" s="13">
        <v>1</v>
      </c>
      <c r="K16" s="18">
        <f t="shared" si="4"/>
        <v>0.14285714285714285</v>
      </c>
      <c r="L16" s="13">
        <v>1</v>
      </c>
      <c r="M16" s="13">
        <v>0</v>
      </c>
      <c r="N16" s="13">
        <v>0</v>
      </c>
      <c r="O16" s="13">
        <v>0</v>
      </c>
    </row>
    <row r="17" spans="1:15">
      <c r="A17" s="5"/>
      <c r="B17" s="6" t="s">
        <v>16</v>
      </c>
      <c r="C17" s="8" t="s">
        <v>15</v>
      </c>
      <c r="D17" s="6">
        <v>0</v>
      </c>
      <c r="E17" s="10"/>
      <c r="F17" s="6">
        <v>0</v>
      </c>
      <c r="G17" s="6">
        <v>0</v>
      </c>
      <c r="H17" s="10"/>
      <c r="I17" s="6">
        <v>0</v>
      </c>
      <c r="J17" s="6">
        <v>0</v>
      </c>
      <c r="K17" s="11"/>
      <c r="L17" s="6">
        <v>0</v>
      </c>
      <c r="M17" s="6">
        <v>0</v>
      </c>
      <c r="N17" s="6">
        <v>0</v>
      </c>
      <c r="O17" s="6">
        <v>0</v>
      </c>
    </row>
    <row r="18" spans="1:15">
      <c r="A18" s="12" t="s">
        <v>24</v>
      </c>
      <c r="B18" s="12"/>
      <c r="C18" s="24">
        <f>SUM(C11:C15)</f>
        <v>10523</v>
      </c>
      <c r="D18" s="12">
        <f t="shared" ref="D18:L18" si="5">SUM(D11:D17)</f>
        <v>176</v>
      </c>
      <c r="E18" s="20">
        <f>D18/C18</f>
        <v>1.6725268459564763E-2</v>
      </c>
      <c r="F18" s="12">
        <f t="shared" si="5"/>
        <v>218</v>
      </c>
      <c r="G18" s="12">
        <f t="shared" si="5"/>
        <v>157</v>
      </c>
      <c r="H18" s="20">
        <f t="shared" si="3"/>
        <v>0.89204545454545459</v>
      </c>
      <c r="I18" s="12">
        <f t="shared" si="5"/>
        <v>188</v>
      </c>
      <c r="J18" s="12">
        <f t="shared" si="5"/>
        <v>25</v>
      </c>
      <c r="K18" s="22">
        <f t="shared" si="4"/>
        <v>0.14204545454545456</v>
      </c>
      <c r="L18" s="12">
        <f t="shared" si="5"/>
        <v>27</v>
      </c>
      <c r="M18" s="12">
        <f>SUM(M11:M17)</f>
        <v>2</v>
      </c>
      <c r="N18" s="12">
        <f>SUM(N11:N17)</f>
        <v>4</v>
      </c>
      <c r="O18" s="12">
        <f>SUM(O11:O17)</f>
        <v>2</v>
      </c>
    </row>
    <row r="19" spans="1:15">
      <c r="E19" s="23"/>
      <c r="H19" s="23"/>
      <c r="K19" s="23"/>
    </row>
    <row r="20" spans="1:15">
      <c r="A20" s="5" t="s">
        <v>25</v>
      </c>
      <c r="B20" s="6" t="s">
        <v>9</v>
      </c>
      <c r="C20" s="8">
        <v>95</v>
      </c>
      <c r="D20" s="6">
        <v>3</v>
      </c>
      <c r="E20" s="10">
        <f>D20/C20</f>
        <v>3.1578947368421054E-2</v>
      </c>
      <c r="F20" s="6">
        <v>5</v>
      </c>
      <c r="G20" s="6">
        <v>3</v>
      </c>
      <c r="H20" s="10">
        <f t="shared" ref="H20:H27" si="6">G20/D20</f>
        <v>1</v>
      </c>
      <c r="I20" s="6">
        <v>5</v>
      </c>
      <c r="J20" s="6">
        <v>0</v>
      </c>
      <c r="K20" s="11">
        <f t="shared" ref="K20:K27" si="7">J20/D20</f>
        <v>0</v>
      </c>
      <c r="L20" s="6">
        <v>0</v>
      </c>
      <c r="M20" s="6">
        <v>0</v>
      </c>
      <c r="N20" s="6">
        <v>0</v>
      </c>
      <c r="O20" s="6">
        <v>0</v>
      </c>
    </row>
    <row r="21" spans="1:15">
      <c r="A21" s="12"/>
      <c r="B21" s="13" t="s">
        <v>10</v>
      </c>
      <c r="C21" s="15">
        <v>186</v>
      </c>
      <c r="D21" s="13">
        <v>2</v>
      </c>
      <c r="E21" s="17">
        <f>D21/C21</f>
        <v>1.0752688172043012E-2</v>
      </c>
      <c r="F21" s="13">
        <v>3</v>
      </c>
      <c r="G21" s="13">
        <v>2</v>
      </c>
      <c r="H21" s="17">
        <f t="shared" si="6"/>
        <v>1</v>
      </c>
      <c r="I21" s="13">
        <v>2</v>
      </c>
      <c r="J21" s="13">
        <v>0</v>
      </c>
      <c r="K21" s="18">
        <f t="shared" si="7"/>
        <v>0</v>
      </c>
      <c r="L21" s="13">
        <v>0</v>
      </c>
      <c r="M21" s="13">
        <v>0</v>
      </c>
      <c r="N21" s="13">
        <v>0</v>
      </c>
      <c r="O21" s="13">
        <v>0</v>
      </c>
    </row>
    <row r="22" spans="1:15">
      <c r="A22" s="5"/>
      <c r="B22" s="6" t="s">
        <v>11</v>
      </c>
      <c r="C22" s="8">
        <v>102</v>
      </c>
      <c r="D22" s="6">
        <v>2</v>
      </c>
      <c r="E22" s="10">
        <f>D22/C22</f>
        <v>1.9607843137254902E-2</v>
      </c>
      <c r="F22" s="6">
        <v>2</v>
      </c>
      <c r="G22" s="6">
        <v>2</v>
      </c>
      <c r="H22" s="10">
        <f t="shared" si="6"/>
        <v>1</v>
      </c>
      <c r="I22" s="6">
        <v>2</v>
      </c>
      <c r="J22" s="6">
        <v>0</v>
      </c>
      <c r="K22" s="11">
        <f t="shared" si="7"/>
        <v>0</v>
      </c>
      <c r="L22" s="6">
        <v>0</v>
      </c>
      <c r="M22" s="6">
        <v>0</v>
      </c>
      <c r="N22" s="6">
        <v>0</v>
      </c>
      <c r="O22" s="6">
        <v>0</v>
      </c>
    </row>
    <row r="23" spans="1:15">
      <c r="A23" s="12"/>
      <c r="B23" s="13" t="s">
        <v>12</v>
      </c>
      <c r="C23" s="15">
        <v>9265</v>
      </c>
      <c r="D23" s="13">
        <v>117</v>
      </c>
      <c r="E23" s="17">
        <f>D23/C23</f>
        <v>1.2628170534268754E-2</v>
      </c>
      <c r="F23" s="13">
        <v>168</v>
      </c>
      <c r="G23" s="13">
        <v>110</v>
      </c>
      <c r="H23" s="17">
        <f t="shared" si="6"/>
        <v>0.94017094017094016</v>
      </c>
      <c r="I23" s="13">
        <v>149</v>
      </c>
      <c r="J23" s="13">
        <v>15</v>
      </c>
      <c r="K23" s="18">
        <f t="shared" si="7"/>
        <v>0.12820512820512819</v>
      </c>
      <c r="L23" s="13">
        <v>17</v>
      </c>
      <c r="M23" s="13">
        <v>0</v>
      </c>
      <c r="N23" s="13">
        <v>0</v>
      </c>
      <c r="O23" s="13">
        <v>0</v>
      </c>
    </row>
    <row r="24" spans="1:15">
      <c r="A24" s="5"/>
      <c r="B24" s="6" t="s">
        <v>13</v>
      </c>
      <c r="C24" s="8">
        <v>552</v>
      </c>
      <c r="D24" s="6">
        <v>9</v>
      </c>
      <c r="E24" s="10">
        <f>D24/C24</f>
        <v>1.6304347826086956E-2</v>
      </c>
      <c r="F24" s="6">
        <v>12</v>
      </c>
      <c r="G24" s="6">
        <v>9</v>
      </c>
      <c r="H24" s="10">
        <f t="shared" si="6"/>
        <v>1</v>
      </c>
      <c r="I24" s="6">
        <v>9</v>
      </c>
      <c r="J24" s="6">
        <v>1</v>
      </c>
      <c r="K24" s="11">
        <f t="shared" si="7"/>
        <v>0.1111111111111111</v>
      </c>
      <c r="L24" s="6">
        <v>1</v>
      </c>
      <c r="M24" s="6">
        <v>0</v>
      </c>
      <c r="N24" s="6">
        <v>0</v>
      </c>
      <c r="O24" s="6">
        <v>0</v>
      </c>
    </row>
    <row r="25" spans="1:15">
      <c r="A25" s="12"/>
      <c r="B25" s="13" t="s">
        <v>14</v>
      </c>
      <c r="C25" s="15" t="s">
        <v>15</v>
      </c>
      <c r="D25" s="13">
        <v>5</v>
      </c>
      <c r="E25" s="17"/>
      <c r="F25" s="13">
        <v>7</v>
      </c>
      <c r="G25" s="13">
        <v>4</v>
      </c>
      <c r="H25" s="17">
        <f t="shared" si="6"/>
        <v>0.8</v>
      </c>
      <c r="I25" s="13">
        <v>5</v>
      </c>
      <c r="J25" s="13">
        <v>2</v>
      </c>
      <c r="K25" s="18">
        <f t="shared" si="7"/>
        <v>0.4</v>
      </c>
      <c r="L25" s="13">
        <v>2</v>
      </c>
      <c r="M25" s="13">
        <v>0</v>
      </c>
      <c r="N25" s="13">
        <v>0</v>
      </c>
      <c r="O25" s="13">
        <v>0</v>
      </c>
    </row>
    <row r="26" spans="1:15">
      <c r="A26" s="5"/>
      <c r="B26" s="6" t="s">
        <v>16</v>
      </c>
      <c r="C26" s="8" t="s">
        <v>15</v>
      </c>
      <c r="D26" s="6">
        <v>0</v>
      </c>
      <c r="E26" s="10"/>
      <c r="F26" s="6">
        <v>0</v>
      </c>
      <c r="G26" s="6">
        <v>0</v>
      </c>
      <c r="H26" s="10"/>
      <c r="I26" s="6">
        <v>0</v>
      </c>
      <c r="J26" s="6">
        <v>0</v>
      </c>
      <c r="K26" s="11"/>
      <c r="L26" s="6">
        <v>0</v>
      </c>
      <c r="M26" s="6">
        <v>0</v>
      </c>
      <c r="N26" s="6">
        <v>0</v>
      </c>
      <c r="O26" s="6">
        <v>0</v>
      </c>
    </row>
    <row r="27" spans="1:15">
      <c r="A27" s="12" t="s">
        <v>26</v>
      </c>
      <c r="B27" s="12"/>
      <c r="C27" s="24">
        <f>SUM(C20:C24)</f>
        <v>10200</v>
      </c>
      <c r="D27" s="12">
        <f t="shared" ref="D27" si="8">SUM(D20:D26)</f>
        <v>138</v>
      </c>
      <c r="E27" s="20">
        <f>D27/C27</f>
        <v>1.3529411764705882E-2</v>
      </c>
      <c r="F27" s="12">
        <f t="shared" ref="F27:G27" si="9">SUM(F20:F26)</f>
        <v>197</v>
      </c>
      <c r="G27" s="12">
        <f t="shared" si="9"/>
        <v>130</v>
      </c>
      <c r="H27" s="20">
        <f t="shared" si="6"/>
        <v>0.94202898550724634</v>
      </c>
      <c r="I27" s="12">
        <f t="shared" ref="I27:J27" si="10">SUM(I20:I26)</f>
        <v>172</v>
      </c>
      <c r="J27" s="12">
        <f t="shared" si="10"/>
        <v>18</v>
      </c>
      <c r="K27" s="22">
        <f t="shared" si="7"/>
        <v>0.13043478260869565</v>
      </c>
      <c r="L27" s="12">
        <f t="shared" ref="L27" si="11">SUM(L20:L26)</f>
        <v>20</v>
      </c>
      <c r="M27" s="12">
        <f>SUM(M20:M26)</f>
        <v>0</v>
      </c>
      <c r="N27" s="12">
        <f>SUM(N20:N26)</f>
        <v>0</v>
      </c>
      <c r="O27" s="12">
        <f>SUM(O20:O26)</f>
        <v>0</v>
      </c>
    </row>
    <row r="28" spans="1:15">
      <c r="E28" s="23"/>
      <c r="H28" s="23"/>
      <c r="K28" s="23"/>
    </row>
    <row r="29" spans="1:15">
      <c r="A29" s="5" t="s">
        <v>27</v>
      </c>
      <c r="B29" s="6" t="s">
        <v>9</v>
      </c>
      <c r="C29" s="8">
        <v>177</v>
      </c>
      <c r="D29" s="6">
        <v>13</v>
      </c>
      <c r="E29" s="10">
        <f>D29/C29</f>
        <v>7.3446327683615822E-2</v>
      </c>
      <c r="F29" s="6">
        <v>16</v>
      </c>
      <c r="G29" s="6">
        <v>10</v>
      </c>
      <c r="H29" s="10">
        <f t="shared" ref="H29:H36" si="12">G29/D29</f>
        <v>0.76923076923076927</v>
      </c>
      <c r="I29" s="6">
        <v>11</v>
      </c>
      <c r="J29" s="6">
        <v>2</v>
      </c>
      <c r="K29" s="11">
        <f t="shared" ref="K29:K36" si="13">J29/D29</f>
        <v>0.15384615384615385</v>
      </c>
      <c r="L29" s="6">
        <v>2</v>
      </c>
      <c r="M29" s="6">
        <v>0</v>
      </c>
      <c r="N29" s="6">
        <v>0</v>
      </c>
      <c r="O29" s="6">
        <v>0</v>
      </c>
    </row>
    <row r="30" spans="1:15">
      <c r="A30" s="12"/>
      <c r="B30" s="13" t="s">
        <v>10</v>
      </c>
      <c r="C30" s="15">
        <v>85</v>
      </c>
      <c r="D30" s="13">
        <v>2</v>
      </c>
      <c r="E30" s="17">
        <f>D30/C30</f>
        <v>2.3529411764705882E-2</v>
      </c>
      <c r="F30" s="13">
        <v>6</v>
      </c>
      <c r="G30" s="13">
        <v>1</v>
      </c>
      <c r="H30" s="17">
        <f t="shared" si="12"/>
        <v>0.5</v>
      </c>
      <c r="I30" s="13">
        <v>2</v>
      </c>
      <c r="J30" s="13">
        <v>1</v>
      </c>
      <c r="K30" s="18">
        <f t="shared" si="13"/>
        <v>0.5</v>
      </c>
      <c r="L30" s="13">
        <v>1</v>
      </c>
      <c r="M30" s="13">
        <v>0</v>
      </c>
      <c r="N30" s="13">
        <v>0</v>
      </c>
      <c r="O30" s="13">
        <v>0</v>
      </c>
    </row>
    <row r="31" spans="1:15">
      <c r="A31" s="5"/>
      <c r="B31" s="6" t="s">
        <v>11</v>
      </c>
      <c r="C31" s="8">
        <v>83</v>
      </c>
      <c r="D31" s="6">
        <v>7</v>
      </c>
      <c r="E31" s="10">
        <f>D31/C31</f>
        <v>8.4337349397590355E-2</v>
      </c>
      <c r="F31" s="6">
        <v>9</v>
      </c>
      <c r="G31" s="6">
        <v>6</v>
      </c>
      <c r="H31" s="10">
        <f t="shared" si="12"/>
        <v>0.8571428571428571</v>
      </c>
      <c r="I31" s="6">
        <v>8</v>
      </c>
      <c r="J31" s="6">
        <v>0</v>
      </c>
      <c r="K31" s="11">
        <f t="shared" si="13"/>
        <v>0</v>
      </c>
      <c r="L31" s="6">
        <v>0</v>
      </c>
      <c r="M31" s="6">
        <v>0</v>
      </c>
      <c r="N31" s="6">
        <v>0</v>
      </c>
      <c r="O31" s="6">
        <v>0</v>
      </c>
    </row>
    <row r="32" spans="1:15">
      <c r="A32" s="12"/>
      <c r="B32" s="13" t="s">
        <v>12</v>
      </c>
      <c r="C32" s="15">
        <v>6090</v>
      </c>
      <c r="D32" s="13">
        <v>164</v>
      </c>
      <c r="E32" s="17">
        <f>D32/C32</f>
        <v>2.6929392446633827E-2</v>
      </c>
      <c r="F32" s="13">
        <v>220</v>
      </c>
      <c r="G32" s="13">
        <v>153</v>
      </c>
      <c r="H32" s="17">
        <f t="shared" si="12"/>
        <v>0.93292682926829273</v>
      </c>
      <c r="I32" s="13">
        <v>203</v>
      </c>
      <c r="J32" s="13">
        <v>7</v>
      </c>
      <c r="K32" s="18">
        <f t="shared" si="13"/>
        <v>4.2682926829268296E-2</v>
      </c>
      <c r="L32" s="13">
        <v>8</v>
      </c>
      <c r="M32" s="13">
        <v>0</v>
      </c>
      <c r="N32" s="13">
        <v>0</v>
      </c>
      <c r="O32" s="13">
        <v>0</v>
      </c>
    </row>
    <row r="33" spans="1:15">
      <c r="A33" s="5"/>
      <c r="B33" s="6" t="s">
        <v>13</v>
      </c>
      <c r="C33" s="8">
        <v>376</v>
      </c>
      <c r="D33" s="6">
        <v>3</v>
      </c>
      <c r="E33" s="10">
        <f>D33/C33</f>
        <v>7.9787234042553185E-3</v>
      </c>
      <c r="F33" s="6">
        <v>3</v>
      </c>
      <c r="G33" s="6">
        <v>3</v>
      </c>
      <c r="H33" s="10">
        <f t="shared" si="12"/>
        <v>1</v>
      </c>
      <c r="I33" s="6">
        <v>3</v>
      </c>
      <c r="J33" s="6">
        <v>0</v>
      </c>
      <c r="K33" s="11">
        <f t="shared" si="13"/>
        <v>0</v>
      </c>
      <c r="L33" s="6">
        <v>0</v>
      </c>
      <c r="M33" s="6">
        <v>0</v>
      </c>
      <c r="N33" s="6">
        <v>0</v>
      </c>
      <c r="O33" s="6">
        <v>0</v>
      </c>
    </row>
    <row r="34" spans="1:15">
      <c r="A34" s="12"/>
      <c r="B34" s="13" t="s">
        <v>14</v>
      </c>
      <c r="C34" s="15" t="s">
        <v>15</v>
      </c>
      <c r="D34" s="13">
        <v>4</v>
      </c>
      <c r="E34" s="17"/>
      <c r="F34" s="13">
        <v>5</v>
      </c>
      <c r="G34" s="13">
        <v>4</v>
      </c>
      <c r="H34" s="17">
        <f t="shared" si="12"/>
        <v>1</v>
      </c>
      <c r="I34" s="13">
        <v>5</v>
      </c>
      <c r="J34" s="13">
        <v>0</v>
      </c>
      <c r="K34" s="18">
        <f t="shared" si="13"/>
        <v>0</v>
      </c>
      <c r="L34" s="13">
        <v>0</v>
      </c>
      <c r="M34" s="13">
        <v>0</v>
      </c>
      <c r="N34" s="13">
        <v>0</v>
      </c>
      <c r="O34" s="13">
        <v>0</v>
      </c>
    </row>
    <row r="35" spans="1:15">
      <c r="A35" s="5"/>
      <c r="B35" s="6" t="s">
        <v>16</v>
      </c>
      <c r="C35" s="8" t="s">
        <v>15</v>
      </c>
      <c r="D35" s="6">
        <v>1</v>
      </c>
      <c r="E35" s="10"/>
      <c r="F35" s="6">
        <v>1</v>
      </c>
      <c r="G35" s="6">
        <v>1</v>
      </c>
      <c r="H35" s="10">
        <f t="shared" si="12"/>
        <v>1</v>
      </c>
      <c r="I35" s="6">
        <v>1</v>
      </c>
      <c r="J35" s="6">
        <v>0</v>
      </c>
      <c r="K35" s="11">
        <f t="shared" si="13"/>
        <v>0</v>
      </c>
      <c r="L35" s="6">
        <v>0</v>
      </c>
      <c r="M35" s="6">
        <v>0</v>
      </c>
      <c r="N35" s="6">
        <v>0</v>
      </c>
      <c r="O35" s="6">
        <v>0</v>
      </c>
    </row>
    <row r="36" spans="1:15">
      <c r="A36" s="12" t="s">
        <v>28</v>
      </c>
      <c r="B36" s="12"/>
      <c r="C36" s="24">
        <f>SUM(C29:C33)</f>
        <v>6811</v>
      </c>
      <c r="D36" s="12">
        <f t="shared" ref="D36" si="14">SUM(D29:D35)</f>
        <v>194</v>
      </c>
      <c r="E36" s="20">
        <f>D36/C36</f>
        <v>2.8483335780355307E-2</v>
      </c>
      <c r="F36" s="12">
        <f t="shared" ref="F36:G36" si="15">SUM(F29:F35)</f>
        <v>260</v>
      </c>
      <c r="G36" s="12">
        <f t="shared" si="15"/>
        <v>178</v>
      </c>
      <c r="H36" s="20">
        <f t="shared" si="12"/>
        <v>0.91752577319587625</v>
      </c>
      <c r="I36" s="12">
        <f t="shared" ref="I36:J36" si="16">SUM(I29:I35)</f>
        <v>233</v>
      </c>
      <c r="J36" s="12">
        <f t="shared" si="16"/>
        <v>10</v>
      </c>
      <c r="K36" s="22">
        <f t="shared" si="13"/>
        <v>5.1546391752577317E-2</v>
      </c>
      <c r="L36" s="12">
        <f t="shared" ref="L36" si="17">SUM(L29:L35)</f>
        <v>11</v>
      </c>
      <c r="M36" s="12">
        <f>SUM(M29:M35)</f>
        <v>0</v>
      </c>
      <c r="N36" s="12">
        <f>SUM(N29:N35)</f>
        <v>0</v>
      </c>
      <c r="O36" s="12">
        <f>SUM(O29:O35)</f>
        <v>0</v>
      </c>
    </row>
    <row r="37" spans="1:15">
      <c r="E37" s="23"/>
      <c r="H37" s="23"/>
      <c r="K37" s="23"/>
    </row>
    <row r="38" spans="1:15">
      <c r="A38" s="5" t="s">
        <v>18</v>
      </c>
      <c r="B38" s="6" t="s">
        <v>9</v>
      </c>
      <c r="C38" s="8">
        <v>451</v>
      </c>
      <c r="D38" s="6">
        <v>53</v>
      </c>
      <c r="E38" s="10">
        <f>D38/C38</f>
        <v>0.11751662971175167</v>
      </c>
      <c r="F38" s="6">
        <v>87</v>
      </c>
      <c r="G38" s="6">
        <v>43</v>
      </c>
      <c r="H38" s="10">
        <f>G38/D38</f>
        <v>0.81132075471698117</v>
      </c>
      <c r="I38" s="6">
        <v>59</v>
      </c>
      <c r="J38" s="6">
        <v>16</v>
      </c>
      <c r="K38" s="11">
        <f t="shared" ref="K38:K45" si="18">J38/D38</f>
        <v>0.30188679245283018</v>
      </c>
      <c r="L38" s="6">
        <v>21</v>
      </c>
      <c r="M38" s="6">
        <v>3</v>
      </c>
      <c r="N38" s="6">
        <v>3</v>
      </c>
      <c r="O38" s="6">
        <v>0</v>
      </c>
    </row>
    <row r="39" spans="1:15">
      <c r="A39" s="12"/>
      <c r="B39" s="13" t="s">
        <v>10</v>
      </c>
      <c r="C39" s="15">
        <v>172</v>
      </c>
      <c r="D39" s="13">
        <v>1</v>
      </c>
      <c r="E39" s="17">
        <f>D39/C39</f>
        <v>5.8139534883720929E-3</v>
      </c>
      <c r="F39" s="13">
        <v>2</v>
      </c>
      <c r="G39" s="13">
        <v>1</v>
      </c>
      <c r="H39" s="17">
        <f t="shared" ref="H39:H45" si="19">G39/D39</f>
        <v>1</v>
      </c>
      <c r="I39" s="13">
        <v>2</v>
      </c>
      <c r="J39" s="13">
        <v>0</v>
      </c>
      <c r="K39" s="18">
        <f t="shared" si="18"/>
        <v>0</v>
      </c>
      <c r="L39" s="13">
        <v>0</v>
      </c>
      <c r="M39" s="13">
        <v>0</v>
      </c>
      <c r="N39" s="13">
        <v>0</v>
      </c>
      <c r="O39" s="13">
        <v>0</v>
      </c>
    </row>
    <row r="40" spans="1:15">
      <c r="A40" s="5"/>
      <c r="B40" s="6" t="s">
        <v>11</v>
      </c>
      <c r="C40" s="8">
        <v>159</v>
      </c>
      <c r="D40" s="6">
        <v>17</v>
      </c>
      <c r="E40" s="10">
        <f>D40/C40</f>
        <v>0.1069182389937107</v>
      </c>
      <c r="F40" s="6">
        <v>27</v>
      </c>
      <c r="G40" s="6">
        <v>15</v>
      </c>
      <c r="H40" s="10">
        <f t="shared" si="19"/>
        <v>0.88235294117647056</v>
      </c>
      <c r="I40" s="6">
        <v>22</v>
      </c>
      <c r="J40" s="6">
        <v>7</v>
      </c>
      <c r="K40" s="11">
        <f t="shared" si="18"/>
        <v>0.41176470588235292</v>
      </c>
      <c r="L40" s="6">
        <v>10</v>
      </c>
      <c r="M40" s="6">
        <v>0</v>
      </c>
      <c r="N40" s="6">
        <v>0</v>
      </c>
      <c r="O40" s="6">
        <v>0</v>
      </c>
    </row>
    <row r="41" spans="1:15">
      <c r="A41" s="12"/>
      <c r="B41" s="13" t="s">
        <v>12</v>
      </c>
      <c r="C41" s="15">
        <v>8982</v>
      </c>
      <c r="D41" s="13">
        <v>247</v>
      </c>
      <c r="E41" s="17">
        <f>D41/C41</f>
        <v>2.7499443331106658E-2</v>
      </c>
      <c r="F41" s="13">
        <v>373</v>
      </c>
      <c r="G41" s="13">
        <v>222</v>
      </c>
      <c r="H41" s="17">
        <f t="shared" si="19"/>
        <v>0.89878542510121462</v>
      </c>
      <c r="I41" s="13">
        <v>291</v>
      </c>
      <c r="J41" s="13">
        <v>41</v>
      </c>
      <c r="K41" s="18">
        <f t="shared" si="18"/>
        <v>0.16599190283400811</v>
      </c>
      <c r="L41" s="13">
        <v>70</v>
      </c>
      <c r="M41" s="13">
        <v>2</v>
      </c>
      <c r="N41" s="13">
        <v>2</v>
      </c>
      <c r="O41" s="13">
        <v>1</v>
      </c>
    </row>
    <row r="42" spans="1:15">
      <c r="A42" s="5"/>
      <c r="B42" s="6" t="s">
        <v>19</v>
      </c>
      <c r="C42" s="8">
        <v>536</v>
      </c>
      <c r="D42" s="8">
        <v>9</v>
      </c>
      <c r="E42" s="25">
        <f>D42/C42</f>
        <v>1.6791044776119403E-2</v>
      </c>
      <c r="F42" s="8">
        <v>13</v>
      </c>
      <c r="G42" s="8">
        <v>9</v>
      </c>
      <c r="H42" s="25">
        <f t="shared" si="19"/>
        <v>1</v>
      </c>
      <c r="I42" s="8">
        <v>13</v>
      </c>
      <c r="J42" s="8">
        <v>2</v>
      </c>
      <c r="K42" s="25">
        <f t="shared" si="18"/>
        <v>0.22222222222222221</v>
      </c>
      <c r="L42" s="8">
        <v>2</v>
      </c>
      <c r="M42" s="8">
        <v>0</v>
      </c>
      <c r="N42" s="8">
        <v>0</v>
      </c>
      <c r="O42" s="8">
        <v>0</v>
      </c>
    </row>
    <row r="43" spans="1:15">
      <c r="A43" s="12"/>
      <c r="B43" s="13" t="s">
        <v>14</v>
      </c>
      <c r="C43" s="15" t="s">
        <v>15</v>
      </c>
      <c r="D43" s="13">
        <v>5</v>
      </c>
      <c r="E43" s="16"/>
      <c r="F43" s="13">
        <v>5</v>
      </c>
      <c r="G43" s="13">
        <v>4</v>
      </c>
      <c r="H43" s="17">
        <f t="shared" si="19"/>
        <v>0.8</v>
      </c>
      <c r="I43" s="13">
        <v>4</v>
      </c>
      <c r="J43" s="13">
        <v>0</v>
      </c>
      <c r="K43" s="18">
        <f t="shared" si="18"/>
        <v>0</v>
      </c>
      <c r="L43" s="13">
        <v>0</v>
      </c>
      <c r="M43" s="13">
        <v>0</v>
      </c>
      <c r="N43" s="13">
        <v>0</v>
      </c>
      <c r="O43" s="13">
        <v>0</v>
      </c>
    </row>
    <row r="44" spans="1:15">
      <c r="A44" s="5"/>
      <c r="B44" s="6" t="s">
        <v>16</v>
      </c>
      <c r="C44" s="8" t="s">
        <v>15</v>
      </c>
      <c r="D44" s="6">
        <v>3</v>
      </c>
      <c r="E44" s="9"/>
      <c r="F44" s="6">
        <v>3</v>
      </c>
      <c r="G44" s="6">
        <v>2</v>
      </c>
      <c r="H44" s="10">
        <f t="shared" si="19"/>
        <v>0.66666666666666663</v>
      </c>
      <c r="I44" s="6">
        <v>2</v>
      </c>
      <c r="J44" s="6">
        <v>1</v>
      </c>
      <c r="K44" s="11">
        <f t="shared" si="18"/>
        <v>0.33333333333333331</v>
      </c>
      <c r="L44" s="6">
        <v>1</v>
      </c>
      <c r="M44" s="6">
        <v>0</v>
      </c>
      <c r="N44" s="6">
        <v>0</v>
      </c>
      <c r="O44" s="6">
        <v>0</v>
      </c>
    </row>
    <row r="45" spans="1:15">
      <c r="A45" s="12" t="s">
        <v>20</v>
      </c>
      <c r="B45" s="12"/>
      <c r="C45" s="24">
        <f>SUM(C38:C42)</f>
        <v>10300</v>
      </c>
      <c r="D45" s="12">
        <f>SUM(D38:D44)</f>
        <v>335</v>
      </c>
      <c r="E45" s="20">
        <f>D45/C45</f>
        <v>3.2524271844660196E-2</v>
      </c>
      <c r="F45" s="12">
        <f>SUM(F38:F44)</f>
        <v>510</v>
      </c>
      <c r="G45" s="12">
        <f>SUM(G38:G44)</f>
        <v>296</v>
      </c>
      <c r="H45" s="20">
        <f t="shared" si="19"/>
        <v>0.88358208955223883</v>
      </c>
      <c r="I45" s="12">
        <f>SUM(I38:I44)</f>
        <v>393</v>
      </c>
      <c r="J45" s="12">
        <f>SUM(J38:J44)</f>
        <v>67</v>
      </c>
      <c r="K45" s="22">
        <f t="shared" si="18"/>
        <v>0.2</v>
      </c>
      <c r="L45" s="12">
        <f>SUM(L38:L44)</f>
        <v>104</v>
      </c>
      <c r="M45" s="12">
        <f>SUM(M38:M44)</f>
        <v>5</v>
      </c>
      <c r="N45" s="12">
        <f>SUM(N38:N44)</f>
        <v>5</v>
      </c>
      <c r="O45" s="12">
        <f>SUM(O38:O44)</f>
        <v>1</v>
      </c>
    </row>
    <row r="46" spans="1:15">
      <c r="E46" s="23"/>
      <c r="H46" s="23"/>
      <c r="K46" s="23"/>
    </row>
    <row r="47" spans="1:15">
      <c r="A47" s="5" t="s">
        <v>30</v>
      </c>
      <c r="B47" s="6" t="s">
        <v>9</v>
      </c>
      <c r="C47" s="26">
        <v>106</v>
      </c>
      <c r="D47" s="6">
        <v>3</v>
      </c>
      <c r="E47" s="10">
        <f>D47/C47</f>
        <v>2.8301886792452831E-2</v>
      </c>
      <c r="F47" s="6">
        <v>3</v>
      </c>
      <c r="G47" s="6">
        <v>1</v>
      </c>
      <c r="H47" s="10">
        <f t="shared" ref="H47:H54" si="20">G47/D47</f>
        <v>0.33333333333333331</v>
      </c>
      <c r="I47" s="6">
        <v>1</v>
      </c>
      <c r="J47" s="6">
        <v>1</v>
      </c>
      <c r="K47" s="11">
        <f t="shared" ref="K47:K54" si="21">J47/D47</f>
        <v>0.33333333333333331</v>
      </c>
      <c r="L47" s="6">
        <v>1</v>
      </c>
      <c r="M47" s="6">
        <v>0</v>
      </c>
      <c r="N47" s="6">
        <v>0</v>
      </c>
      <c r="O47" s="6">
        <v>0</v>
      </c>
    </row>
    <row r="48" spans="1:15">
      <c r="A48" s="12"/>
      <c r="B48" s="13" t="s">
        <v>10</v>
      </c>
      <c r="C48" s="27">
        <v>25</v>
      </c>
      <c r="D48" s="13">
        <v>0</v>
      </c>
      <c r="E48" s="17">
        <f>D48/C48</f>
        <v>0</v>
      </c>
      <c r="F48" s="13">
        <v>0</v>
      </c>
      <c r="G48" s="13">
        <v>0</v>
      </c>
      <c r="H48" s="17"/>
      <c r="I48" s="13">
        <v>0</v>
      </c>
      <c r="J48" s="13">
        <v>0</v>
      </c>
      <c r="K48" s="18"/>
      <c r="L48" s="13">
        <v>0</v>
      </c>
      <c r="M48" s="13">
        <v>0</v>
      </c>
      <c r="N48" s="13">
        <v>0</v>
      </c>
      <c r="O48" s="13">
        <v>0</v>
      </c>
    </row>
    <row r="49" spans="1:15">
      <c r="A49" s="5"/>
      <c r="B49" s="6" t="s">
        <v>11</v>
      </c>
      <c r="C49" s="8">
        <v>42</v>
      </c>
      <c r="D49" s="6">
        <v>5</v>
      </c>
      <c r="E49" s="10">
        <f>D49/C49</f>
        <v>0.11904761904761904</v>
      </c>
      <c r="F49" s="6">
        <v>6</v>
      </c>
      <c r="G49" s="6">
        <v>3</v>
      </c>
      <c r="H49" s="10">
        <f t="shared" si="20"/>
        <v>0.6</v>
      </c>
      <c r="I49" s="6">
        <v>3</v>
      </c>
      <c r="J49" s="6">
        <v>3</v>
      </c>
      <c r="K49" s="11">
        <f t="shared" si="21"/>
        <v>0.6</v>
      </c>
      <c r="L49" s="6">
        <v>3</v>
      </c>
      <c r="M49" s="6">
        <v>0</v>
      </c>
      <c r="N49" s="6">
        <v>0</v>
      </c>
      <c r="O49" s="6">
        <v>0</v>
      </c>
    </row>
    <row r="50" spans="1:15">
      <c r="A50" s="12"/>
      <c r="B50" s="13" t="s">
        <v>12</v>
      </c>
      <c r="C50" s="15">
        <v>2818</v>
      </c>
      <c r="D50" s="13">
        <v>73</v>
      </c>
      <c r="E50" s="17">
        <f>D50/C50</f>
        <v>2.5904897090134847E-2</v>
      </c>
      <c r="F50" s="13">
        <v>94</v>
      </c>
      <c r="G50" s="13">
        <v>64</v>
      </c>
      <c r="H50" s="17">
        <f t="shared" si="20"/>
        <v>0.87671232876712324</v>
      </c>
      <c r="I50" s="13">
        <v>76</v>
      </c>
      <c r="J50" s="13">
        <v>9</v>
      </c>
      <c r="K50" s="18">
        <f t="shared" si="21"/>
        <v>0.12328767123287671</v>
      </c>
      <c r="L50" s="13">
        <v>11</v>
      </c>
      <c r="M50" s="13">
        <v>0</v>
      </c>
      <c r="N50" s="13">
        <v>0</v>
      </c>
      <c r="O50" s="13">
        <v>0</v>
      </c>
    </row>
    <row r="51" spans="1:15">
      <c r="A51" s="5"/>
      <c r="B51" s="6" t="s">
        <v>13</v>
      </c>
      <c r="C51" s="8">
        <v>207</v>
      </c>
      <c r="D51" s="6">
        <v>4</v>
      </c>
      <c r="E51" s="10">
        <f>D51/C51</f>
        <v>1.932367149758454E-2</v>
      </c>
      <c r="F51" s="6">
        <v>6</v>
      </c>
      <c r="G51" s="6">
        <v>4</v>
      </c>
      <c r="H51" s="10">
        <f t="shared" si="20"/>
        <v>1</v>
      </c>
      <c r="I51" s="6">
        <v>4</v>
      </c>
      <c r="J51" s="6">
        <v>1</v>
      </c>
      <c r="K51" s="11">
        <f t="shared" si="21"/>
        <v>0.25</v>
      </c>
      <c r="L51" s="6">
        <v>1</v>
      </c>
      <c r="M51" s="6">
        <v>0</v>
      </c>
      <c r="N51" s="6">
        <v>0</v>
      </c>
      <c r="O51" s="6">
        <v>0</v>
      </c>
    </row>
    <row r="52" spans="1:15">
      <c r="A52" s="12"/>
      <c r="B52" s="13" t="s">
        <v>14</v>
      </c>
      <c r="C52" s="15" t="s">
        <v>15</v>
      </c>
      <c r="D52" s="13">
        <v>4</v>
      </c>
      <c r="E52" s="17"/>
      <c r="F52" s="13">
        <v>5</v>
      </c>
      <c r="G52" s="13">
        <v>3</v>
      </c>
      <c r="H52" s="17">
        <f t="shared" si="20"/>
        <v>0.75</v>
      </c>
      <c r="I52" s="13">
        <v>4</v>
      </c>
      <c r="J52" s="13">
        <v>1</v>
      </c>
      <c r="K52" s="18">
        <f t="shared" si="21"/>
        <v>0.25</v>
      </c>
      <c r="L52" s="13">
        <v>1</v>
      </c>
      <c r="M52" s="13">
        <v>0</v>
      </c>
      <c r="N52" s="13">
        <v>0</v>
      </c>
      <c r="O52" s="13">
        <v>0</v>
      </c>
    </row>
    <row r="53" spans="1:15">
      <c r="A53" s="5"/>
      <c r="B53" s="6" t="s">
        <v>16</v>
      </c>
      <c r="C53" s="8" t="s">
        <v>15</v>
      </c>
      <c r="D53" s="6">
        <v>0</v>
      </c>
      <c r="E53" s="10"/>
      <c r="F53" s="6">
        <v>0</v>
      </c>
      <c r="G53" s="6">
        <v>0</v>
      </c>
      <c r="H53" s="10"/>
      <c r="I53" s="6">
        <v>0</v>
      </c>
      <c r="J53" s="6">
        <v>0</v>
      </c>
      <c r="K53" s="11"/>
      <c r="L53" s="6">
        <v>0</v>
      </c>
      <c r="M53" s="6">
        <v>0</v>
      </c>
      <c r="N53" s="6">
        <v>0</v>
      </c>
      <c r="O53" s="6">
        <v>0</v>
      </c>
    </row>
    <row r="54" spans="1:15">
      <c r="A54" s="12" t="s">
        <v>31</v>
      </c>
      <c r="B54" s="12"/>
      <c r="C54" s="24">
        <f>SUM(C47:C51)</f>
        <v>3198</v>
      </c>
      <c r="D54" s="12">
        <f t="shared" ref="D54" si="22">SUM(D47:D53)</f>
        <v>89</v>
      </c>
      <c r="E54" s="20">
        <f>D54/C54</f>
        <v>2.782989368355222E-2</v>
      </c>
      <c r="F54" s="12">
        <f t="shared" ref="F54:G54" si="23">SUM(F47:F53)</f>
        <v>114</v>
      </c>
      <c r="G54" s="12">
        <f t="shared" si="23"/>
        <v>75</v>
      </c>
      <c r="H54" s="20">
        <f t="shared" si="20"/>
        <v>0.84269662921348309</v>
      </c>
      <c r="I54" s="12">
        <f t="shared" ref="I54:J54" si="24">SUM(I47:I53)</f>
        <v>88</v>
      </c>
      <c r="J54" s="12">
        <f t="shared" si="24"/>
        <v>15</v>
      </c>
      <c r="K54" s="22">
        <f t="shared" si="21"/>
        <v>0.16853932584269662</v>
      </c>
      <c r="L54" s="12">
        <f t="shared" ref="L54" si="25">SUM(L47:L53)</f>
        <v>17</v>
      </c>
      <c r="M54" s="12">
        <f>SUM(M47:M53)</f>
        <v>0</v>
      </c>
      <c r="N54" s="12">
        <f>SUM(N47:N53)</f>
        <v>0</v>
      </c>
      <c r="O54" s="12">
        <f>SUM(O47:O53)</f>
        <v>0</v>
      </c>
    </row>
    <row r="55" spans="1:15">
      <c r="E55" s="23"/>
      <c r="H55" s="23"/>
      <c r="K55" s="23"/>
    </row>
    <row r="56" spans="1:15">
      <c r="A56" s="5" t="s">
        <v>21</v>
      </c>
      <c r="B56" s="6" t="s">
        <v>9</v>
      </c>
      <c r="C56" s="8">
        <v>1164</v>
      </c>
      <c r="D56" s="6">
        <v>87</v>
      </c>
      <c r="E56" s="10">
        <f>D56/C56</f>
        <v>7.4742268041237112E-2</v>
      </c>
      <c r="F56" s="6">
        <v>121</v>
      </c>
      <c r="G56" s="6">
        <v>60</v>
      </c>
      <c r="H56" s="10">
        <f>G56/D56</f>
        <v>0.68965517241379315</v>
      </c>
      <c r="I56" s="6">
        <v>72</v>
      </c>
      <c r="J56" s="6">
        <v>27</v>
      </c>
      <c r="K56" s="11">
        <f>J56/D56</f>
        <v>0.31034482758620691</v>
      </c>
      <c r="L56" s="6">
        <v>35</v>
      </c>
      <c r="M56" s="6">
        <v>4</v>
      </c>
      <c r="N56" s="6">
        <v>5</v>
      </c>
      <c r="O56" s="6">
        <v>0</v>
      </c>
    </row>
    <row r="57" spans="1:15">
      <c r="A57" s="12"/>
      <c r="B57" s="13" t="s">
        <v>10</v>
      </c>
      <c r="C57" s="15">
        <v>213</v>
      </c>
      <c r="D57" s="13">
        <v>3</v>
      </c>
      <c r="E57" s="17">
        <f>D57/C57</f>
        <v>1.4084507042253521E-2</v>
      </c>
      <c r="F57" s="13">
        <v>3</v>
      </c>
      <c r="G57" s="13">
        <v>1</v>
      </c>
      <c r="H57" s="17">
        <f>G57/D57</f>
        <v>0.33333333333333331</v>
      </c>
      <c r="I57" s="13">
        <v>1</v>
      </c>
      <c r="J57" s="13">
        <v>0</v>
      </c>
      <c r="K57" s="18">
        <f>J57/D57</f>
        <v>0</v>
      </c>
      <c r="L57" s="13">
        <v>0</v>
      </c>
      <c r="M57" s="13">
        <v>0</v>
      </c>
      <c r="N57" s="13">
        <v>0</v>
      </c>
      <c r="O57" s="13">
        <v>0</v>
      </c>
    </row>
    <row r="58" spans="1:15">
      <c r="A58" s="5"/>
      <c r="B58" s="6" t="s">
        <v>11</v>
      </c>
      <c r="C58" s="8">
        <v>365</v>
      </c>
      <c r="D58" s="6">
        <v>12</v>
      </c>
      <c r="E58" s="10">
        <f>D58/C58</f>
        <v>3.287671232876712E-2</v>
      </c>
      <c r="F58" s="6">
        <v>18</v>
      </c>
      <c r="G58" s="6">
        <v>6</v>
      </c>
      <c r="H58" s="10">
        <f t="shared" ref="H58:H63" si="26">G58/D58</f>
        <v>0.5</v>
      </c>
      <c r="I58" s="6">
        <v>10</v>
      </c>
      <c r="J58" s="6">
        <v>4</v>
      </c>
      <c r="K58" s="11">
        <f t="shared" ref="K58:K61" si="27">J58/D58</f>
        <v>0.33333333333333331</v>
      </c>
      <c r="L58" s="6">
        <v>5</v>
      </c>
      <c r="M58" s="6">
        <v>1</v>
      </c>
      <c r="N58" s="6">
        <v>1</v>
      </c>
      <c r="O58" s="6">
        <v>0</v>
      </c>
    </row>
    <row r="59" spans="1:15">
      <c r="A59" s="12"/>
      <c r="B59" s="13" t="s">
        <v>12</v>
      </c>
      <c r="C59" s="15">
        <v>14124</v>
      </c>
      <c r="D59" s="13">
        <v>278</v>
      </c>
      <c r="E59" s="17">
        <f>D59/C59</f>
        <v>1.968280940243557E-2</v>
      </c>
      <c r="F59" s="13">
        <v>354</v>
      </c>
      <c r="G59" s="13">
        <v>239</v>
      </c>
      <c r="H59" s="17">
        <f t="shared" si="26"/>
        <v>0.85971223021582732</v>
      </c>
      <c r="I59" s="13">
        <v>270</v>
      </c>
      <c r="J59" s="13">
        <v>27</v>
      </c>
      <c r="K59" s="18">
        <f t="shared" si="27"/>
        <v>9.7122302158273388E-2</v>
      </c>
      <c r="L59" s="13">
        <v>32</v>
      </c>
      <c r="M59" s="13">
        <v>4</v>
      </c>
      <c r="N59" s="13">
        <v>6</v>
      </c>
      <c r="O59" s="13">
        <v>0</v>
      </c>
    </row>
    <row r="60" spans="1:15">
      <c r="A60" s="5"/>
      <c r="B60" s="6" t="s">
        <v>13</v>
      </c>
      <c r="C60" s="7">
        <v>1534</v>
      </c>
      <c r="D60" s="6">
        <v>32</v>
      </c>
      <c r="E60" s="10">
        <f>D60/C60</f>
        <v>2.0860495436766623E-2</v>
      </c>
      <c r="F60" s="6">
        <v>42</v>
      </c>
      <c r="G60" s="6">
        <v>22</v>
      </c>
      <c r="H60" s="10">
        <f t="shared" si="26"/>
        <v>0.6875</v>
      </c>
      <c r="I60" s="6">
        <v>23</v>
      </c>
      <c r="J60" s="6">
        <v>7</v>
      </c>
      <c r="K60" s="11">
        <f t="shared" si="27"/>
        <v>0.21875</v>
      </c>
      <c r="L60" s="6">
        <v>8</v>
      </c>
      <c r="M60" s="6">
        <v>2</v>
      </c>
      <c r="N60" s="6">
        <v>3</v>
      </c>
      <c r="O60" s="6">
        <v>1</v>
      </c>
    </row>
    <row r="61" spans="1:15">
      <c r="A61" s="12"/>
      <c r="B61" s="13" t="s">
        <v>14</v>
      </c>
      <c r="C61" s="15" t="s">
        <v>15</v>
      </c>
      <c r="D61" s="13">
        <v>56</v>
      </c>
      <c r="E61" s="17"/>
      <c r="F61" s="13">
        <v>74</v>
      </c>
      <c r="G61" s="13">
        <v>50</v>
      </c>
      <c r="H61" s="17">
        <f t="shared" si="26"/>
        <v>0.8928571428571429</v>
      </c>
      <c r="I61" s="13">
        <v>55</v>
      </c>
      <c r="J61" s="13">
        <v>5</v>
      </c>
      <c r="K61" s="18">
        <f t="shared" si="27"/>
        <v>8.9285714285714288E-2</v>
      </c>
      <c r="L61" s="13">
        <v>6</v>
      </c>
      <c r="M61" s="13">
        <v>0</v>
      </c>
      <c r="N61" s="13">
        <v>0</v>
      </c>
      <c r="O61" s="13">
        <v>0</v>
      </c>
    </row>
    <row r="62" spans="1:15">
      <c r="A62" s="5"/>
      <c r="B62" s="6" t="s">
        <v>16</v>
      </c>
      <c r="C62" s="8" t="s">
        <v>15</v>
      </c>
      <c r="D62" s="6">
        <v>3</v>
      </c>
      <c r="E62" s="10"/>
      <c r="F62" s="6">
        <v>3</v>
      </c>
      <c r="G62" s="6">
        <v>3</v>
      </c>
      <c r="H62" s="10">
        <f t="shared" si="26"/>
        <v>1</v>
      </c>
      <c r="I62" s="6">
        <v>3</v>
      </c>
      <c r="J62" s="6">
        <v>0</v>
      </c>
      <c r="K62" s="11">
        <f>J62/D63</f>
        <v>0</v>
      </c>
      <c r="L62" s="6">
        <v>0</v>
      </c>
      <c r="M62" s="6">
        <v>0</v>
      </c>
      <c r="N62" s="6">
        <v>0</v>
      </c>
      <c r="O62" s="6">
        <v>0</v>
      </c>
    </row>
    <row r="63" spans="1:15">
      <c r="A63" s="12" t="s">
        <v>22</v>
      </c>
      <c r="B63" s="12"/>
      <c r="C63" s="24">
        <f>SUM(C56:C60)</f>
        <v>17400</v>
      </c>
      <c r="D63" s="12">
        <f>SUM(D56:D62)</f>
        <v>471</v>
      </c>
      <c r="E63" s="20">
        <f>D63/C63</f>
        <v>2.7068965517241379E-2</v>
      </c>
      <c r="F63" s="12">
        <f t="shared" ref="F63" si="28">SUM(F56:F62)</f>
        <v>615</v>
      </c>
      <c r="G63" s="12">
        <f>SUM(G56:G62)</f>
        <v>381</v>
      </c>
      <c r="H63" s="20">
        <f t="shared" si="26"/>
        <v>0.80891719745222934</v>
      </c>
      <c r="I63" s="12">
        <f>SUM(I56:I62)</f>
        <v>434</v>
      </c>
      <c r="J63" s="12">
        <f>SUM(J56:J62)</f>
        <v>70</v>
      </c>
      <c r="K63" s="22">
        <f>J63/D63</f>
        <v>0.14861995753715498</v>
      </c>
      <c r="L63" s="12">
        <f>SUM(L56:L62)</f>
        <v>86</v>
      </c>
      <c r="M63" s="12">
        <f>SUM(M56:M62)</f>
        <v>11</v>
      </c>
      <c r="N63" s="12">
        <f>SUM(N56:N62)</f>
        <v>15</v>
      </c>
      <c r="O63" s="12">
        <f>SUM(O56:O62)</f>
        <v>1</v>
      </c>
    </row>
    <row r="67" spans="1:29" s="29" customFormat="1">
      <c r="A67" s="40" t="s">
        <v>33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s="31" customFormat="1">
      <c r="A68" s="12"/>
      <c r="B68" s="13" t="s">
        <v>9</v>
      </c>
      <c r="C68" s="14">
        <v>10960</v>
      </c>
      <c r="D68" s="13">
        <v>474</v>
      </c>
      <c r="E68" s="30">
        <f>D68/C68</f>
        <v>4.3248175182481752E-2</v>
      </c>
      <c r="F68" s="13">
        <v>732</v>
      </c>
      <c r="G68" s="13">
        <v>395</v>
      </c>
      <c r="H68" s="30">
        <f>G68/D68</f>
        <v>0.83333333333333337</v>
      </c>
      <c r="I68" s="13">
        <v>545</v>
      </c>
      <c r="J68" s="13">
        <v>109</v>
      </c>
      <c r="K68" s="18">
        <f>J68/D68</f>
        <v>0.22995780590717299</v>
      </c>
      <c r="L68" s="13">
        <v>150</v>
      </c>
      <c r="M68" s="13">
        <v>10</v>
      </c>
      <c r="N68" s="13">
        <v>12</v>
      </c>
      <c r="O68" s="13">
        <v>0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s="29" customFormat="1">
      <c r="A69" s="5"/>
      <c r="B69" s="6" t="s">
        <v>10</v>
      </c>
      <c r="C69" s="7">
        <v>1250</v>
      </c>
      <c r="D69" s="6">
        <v>13</v>
      </c>
      <c r="E69" s="32">
        <f>D69/C69</f>
        <v>1.04E-2</v>
      </c>
      <c r="F69" s="6">
        <v>19</v>
      </c>
      <c r="G69" s="6">
        <v>10</v>
      </c>
      <c r="H69" s="33">
        <f>G69/D69</f>
        <v>0.76923076923076927</v>
      </c>
      <c r="I69" s="6">
        <v>12</v>
      </c>
      <c r="J69" s="6">
        <v>1</v>
      </c>
      <c r="K69" s="11">
        <f>J69/D69</f>
        <v>7.6923076923076927E-2</v>
      </c>
      <c r="L69" s="6">
        <v>1</v>
      </c>
      <c r="M69" s="6">
        <v>0</v>
      </c>
      <c r="N69" s="6">
        <v>0</v>
      </c>
      <c r="O69" s="6">
        <v>0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spans="1:29" s="31" customFormat="1">
      <c r="A70" s="12"/>
      <c r="B70" s="13" t="s">
        <v>11</v>
      </c>
      <c r="C70" s="14">
        <v>1519</v>
      </c>
      <c r="D70" s="13">
        <v>61</v>
      </c>
      <c r="E70" s="30">
        <f>D70/C70</f>
        <v>4.0157998683344305E-2</v>
      </c>
      <c r="F70" s="13">
        <v>106</v>
      </c>
      <c r="G70" s="13">
        <v>49</v>
      </c>
      <c r="H70" s="34">
        <f t="shared" ref="H70:H75" si="29">G70/D70</f>
        <v>0.80327868852459017</v>
      </c>
      <c r="I70" s="13">
        <v>80</v>
      </c>
      <c r="J70" s="13">
        <v>21</v>
      </c>
      <c r="K70" s="18">
        <f t="shared" ref="K70:K73" si="30">J70/D70</f>
        <v>0.34426229508196721</v>
      </c>
      <c r="L70" s="13">
        <v>30</v>
      </c>
      <c r="M70" s="13">
        <v>3</v>
      </c>
      <c r="N70" s="13">
        <v>5</v>
      </c>
      <c r="O70" s="13">
        <v>0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s="29" customFormat="1">
      <c r="A71" s="5"/>
      <c r="B71" s="6" t="s">
        <v>12</v>
      </c>
      <c r="C71" s="7">
        <v>85083</v>
      </c>
      <c r="D71" s="6">
        <v>1808</v>
      </c>
      <c r="E71" s="32">
        <f>D71/C71</f>
        <v>2.1249838393098505E-2</v>
      </c>
      <c r="F71" s="6">
        <v>2456</v>
      </c>
      <c r="G71" s="6">
        <v>1628</v>
      </c>
      <c r="H71" s="32">
        <f t="shared" si="29"/>
        <v>0.90044247787610621</v>
      </c>
      <c r="I71" s="6">
        <v>2049</v>
      </c>
      <c r="J71" s="6">
        <v>259</v>
      </c>
      <c r="K71" s="11">
        <f t="shared" si="30"/>
        <v>0.14325221238938052</v>
      </c>
      <c r="L71" s="6">
        <v>351</v>
      </c>
      <c r="M71" s="6">
        <v>17</v>
      </c>
      <c r="N71" s="6">
        <v>39</v>
      </c>
      <c r="O71" s="6">
        <v>6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</row>
    <row r="72" spans="1:29" s="31" customFormat="1">
      <c r="A72" s="12"/>
      <c r="B72" s="13" t="s">
        <v>13</v>
      </c>
      <c r="C72" s="14">
        <v>6126</v>
      </c>
      <c r="D72" s="13">
        <v>71</v>
      </c>
      <c r="E72" s="30">
        <f>D72/C72</f>
        <v>1.158994449885733E-2</v>
      </c>
      <c r="F72" s="13">
        <v>98</v>
      </c>
      <c r="G72" s="13">
        <v>60</v>
      </c>
      <c r="H72" s="34">
        <f t="shared" si="29"/>
        <v>0.84507042253521125</v>
      </c>
      <c r="I72" s="13">
        <v>70</v>
      </c>
      <c r="J72" s="13">
        <v>13</v>
      </c>
      <c r="K72" s="18">
        <f t="shared" si="30"/>
        <v>0.18309859154929578</v>
      </c>
      <c r="L72" s="13">
        <v>14</v>
      </c>
      <c r="M72" s="13">
        <v>2</v>
      </c>
      <c r="N72" s="13">
        <v>3</v>
      </c>
      <c r="O72" s="13">
        <v>1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s="29" customFormat="1">
      <c r="A73" s="5"/>
      <c r="B73" s="6" t="s">
        <v>14</v>
      </c>
      <c r="C73" s="8" t="s">
        <v>15</v>
      </c>
      <c r="D73" s="6">
        <v>164</v>
      </c>
      <c r="E73" s="6"/>
      <c r="F73" s="6">
        <v>227</v>
      </c>
      <c r="G73" s="6">
        <v>147</v>
      </c>
      <c r="H73" s="32">
        <f t="shared" si="29"/>
        <v>0.89634146341463417</v>
      </c>
      <c r="I73" s="6">
        <v>179</v>
      </c>
      <c r="J73" s="6">
        <v>24</v>
      </c>
      <c r="K73" s="11">
        <f t="shared" si="30"/>
        <v>0.14634146341463414</v>
      </c>
      <c r="L73" s="6">
        <v>32</v>
      </c>
      <c r="M73" s="6">
        <v>0</v>
      </c>
      <c r="N73" s="6">
        <v>0</v>
      </c>
      <c r="O73" s="6">
        <v>0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s="31" customFormat="1">
      <c r="A74" s="12"/>
      <c r="B74" s="13" t="s">
        <v>16</v>
      </c>
      <c r="C74" s="15" t="s">
        <v>15</v>
      </c>
      <c r="D74" s="13">
        <v>17</v>
      </c>
      <c r="E74" s="13"/>
      <c r="F74" s="13">
        <v>18</v>
      </c>
      <c r="G74" s="13">
        <v>11</v>
      </c>
      <c r="H74" s="34">
        <f t="shared" si="29"/>
        <v>0.6470588235294118</v>
      </c>
      <c r="I74" s="13">
        <v>11</v>
      </c>
      <c r="J74" s="13">
        <v>2</v>
      </c>
      <c r="K74" s="18">
        <f>J74/D75</f>
        <v>7.668711656441718E-4</v>
      </c>
      <c r="L74" s="13">
        <v>2</v>
      </c>
      <c r="M74" s="13">
        <v>0</v>
      </c>
      <c r="N74" s="13">
        <v>0</v>
      </c>
      <c r="O74" s="13">
        <v>0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s="29" customFormat="1">
      <c r="A75" s="5" t="s">
        <v>32</v>
      </c>
      <c r="B75" s="5"/>
      <c r="C75" s="35">
        <f>SUM(C68:C72)</f>
        <v>104938</v>
      </c>
      <c r="D75" s="5">
        <f>SUM(D68:D74)</f>
        <v>2608</v>
      </c>
      <c r="E75" s="36">
        <f>D75/C75</f>
        <v>2.4852770207169948E-2</v>
      </c>
      <c r="F75" s="5">
        <f>SUM(F68:F74)</f>
        <v>3656</v>
      </c>
      <c r="G75" s="5">
        <f>SUM(G68:G74)</f>
        <v>2300</v>
      </c>
      <c r="H75" s="37">
        <f t="shared" si="29"/>
        <v>0.88190184049079756</v>
      </c>
      <c r="I75" s="5">
        <f>SUM(I68:I74)</f>
        <v>2946</v>
      </c>
      <c r="J75" s="5">
        <f>SUM(J68:J74)</f>
        <v>429</v>
      </c>
      <c r="K75" s="38">
        <f>J75/D75</f>
        <v>0.16449386503067484</v>
      </c>
      <c r="L75" s="5">
        <f>SUM(L68:L74)</f>
        <v>580</v>
      </c>
      <c r="M75" s="5">
        <f>SUM(M68:M74)</f>
        <v>32</v>
      </c>
      <c r="N75" s="5">
        <f>SUM(N68:N74)</f>
        <v>59</v>
      </c>
      <c r="O75" s="5">
        <f>SUM(O68:O74)</f>
        <v>7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</sheetData>
  <mergeCells count="1">
    <mergeCell ref="A67:O6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Fries, Janice</dc:creator>
  <cp:lastModifiedBy>Shields, Jeremy</cp:lastModifiedBy>
  <dcterms:created xsi:type="dcterms:W3CDTF">2024-10-29T21:21:37Z</dcterms:created>
  <dcterms:modified xsi:type="dcterms:W3CDTF">2024-10-30T14:22:33Z</dcterms:modified>
</cp:coreProperties>
</file>